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5" documentId="13_ncr:1_{93DF7A50-17D2-477C-AA45-1B1A96453882}" xr6:coauthVersionLast="47" xr6:coauthVersionMax="47" xr10:uidLastSave="{84B57948-A6CF-4E61-96A2-52D24161A5B6}"/>
  <bookViews>
    <workbookView xWindow="-120" yWindow="-120" windowWidth="25440" windowHeight="15390" xr2:uid="{00000000-000D-0000-FFFF-FFFF00000000}"/>
  </bookViews>
  <sheets>
    <sheet name="Ingresos y Egresos Enero 2025" sheetId="2" r:id="rId1"/>
  </sheets>
  <definedNames>
    <definedName name="_xlnm.Print_Area" localSheetId="0">'Ingresos y Egresos Enero 2025'!$A$1:$P$91</definedName>
    <definedName name="_xlnm.Print_Titles" localSheetId="0">'Ingresos y Egresos Enero 2025'!$1:$7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  <c r="D35" i="2"/>
  <c r="C35" i="2"/>
  <c r="B35" i="2"/>
  <c r="D25" i="2"/>
  <c r="C25" i="2"/>
  <c r="B25" i="2"/>
  <c r="D15" i="2"/>
  <c r="C15" i="2"/>
  <c r="B15" i="2"/>
  <c r="D9" i="2"/>
  <c r="C9" i="2"/>
  <c r="B9" i="2"/>
  <c r="C61" i="2"/>
  <c r="B61" i="2"/>
  <c r="C44" i="2"/>
  <c r="B44" i="2"/>
  <c r="O51" i="2"/>
  <c r="O35" i="2"/>
  <c r="O25" i="2"/>
  <c r="O15" i="2"/>
  <c r="O9" i="2"/>
  <c r="C80" i="2"/>
  <c r="C77" i="2"/>
  <c r="C69" i="2"/>
  <c r="C66" i="2"/>
  <c r="N25" i="2"/>
  <c r="N9" i="2"/>
  <c r="N15" i="2"/>
  <c r="C73" i="2" l="1"/>
  <c r="M25" i="2"/>
  <c r="M15" i="2"/>
  <c r="M9" i="2"/>
  <c r="L61" i="2" l="1"/>
  <c r="L51" i="2"/>
  <c r="L35" i="2"/>
  <c r="L25" i="2"/>
  <c r="L15" i="2"/>
  <c r="L9" i="2"/>
  <c r="I51" i="2" l="1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D69" i="2" l="1"/>
  <c r="D66" i="2"/>
  <c r="D61" i="2"/>
  <c r="D51" i="2"/>
  <c r="D44" i="2"/>
  <c r="D75" i="2"/>
  <c r="D78" i="2"/>
  <c r="D81" i="2"/>
  <c r="D73" i="2" l="1"/>
  <c r="N51" i="2" l="1"/>
  <c r="N35" i="2"/>
  <c r="N73" i="2" s="1"/>
  <c r="M61" i="2" l="1"/>
  <c r="M51" i="2"/>
  <c r="B66" i="2"/>
  <c r="B69" i="2"/>
  <c r="B75" i="2"/>
  <c r="B78" i="2"/>
  <c r="B81" i="2"/>
  <c r="B73" i="2" l="1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G83" i="2"/>
  <c r="H84" i="2" l="1"/>
  <c r="G84" i="2"/>
  <c r="D83" i="2" l="1"/>
  <c r="D84" i="2" s="1"/>
  <c r="P26" i="2"/>
  <c r="N81" i="2"/>
  <c r="N78" i="2"/>
  <c r="N75" i="2"/>
  <c r="N69" i="2"/>
  <c r="N66" i="2"/>
  <c r="N61" i="2"/>
  <c r="N44" i="2"/>
  <c r="N83" i="2" l="1"/>
  <c r="N84" i="2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<sst xmlns="http://schemas.openxmlformats.org/spreadsheetml/2006/main" count="102" uniqueCount="102">
  <si>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</si>
  <si>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</si>
  <si>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</si>
  <si>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 xml:space="preserve"> Período del 1 al 31 de Enero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</si>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</sst>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6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6" fontId="2" fillId="0" borderId="0" xfId="0" applyNumberFormat="1" applyFont="1"/>
    <xf numFmtId="166" fontId="0" fillId="0" borderId="0" xfId="0" applyNumberFormat="1" applyAlignment="1">
      <alignment vertical="center" wrapText="1"/>
    </xf>
    <xf numFmtId="165" fontId="2" fillId="0" borderId="1" xfId="0" applyNumberFormat="1" applyFont="1" applyBorder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" fontId="13" fillId="0" borderId="0" xfId="0" applyNumberFormat="1" applyFont="1"/>
    <xf numFmtId="4" fontId="14" fillId="0" borderId="0" xfId="0" applyNumberFormat="1" applyFo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view="pageBreakPreview" zoomScale="55" zoomScaleNormal="115" zoomScaleSheetLayoutView="55" workbookViewId="0">
      <selection activeCell="A4" sqref="A4:P4"/>
    </sheetView>
  </sheetViews>
  <sheetFormatPr defaultColWidth="11.42578125" defaultRowHeight="1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1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.75">
      <c r="A3" s="36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5"/>
      <c r="C8" s="25"/>
      <c r="D8" s="9"/>
      <c r="E8" s="9"/>
      <c r="F8" s="30"/>
      <c r="G8" s="9"/>
      <c r="H8" s="9"/>
      <c r="I8" s="9"/>
      <c r="J8" s="9"/>
      <c r="K8" s="9"/>
      <c r="L8" s="30"/>
      <c r="M8" s="9"/>
      <c r="N8" s="9"/>
      <c r="O8" s="9"/>
      <c r="P8" s="9"/>
    </row>
    <row r="9" spans="1:16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0</v>
      </c>
      <c r="F9" s="17">
        <f t="shared" ref="F9:G9" si="0">SUM(F10:F14)</f>
        <v>0</v>
      </c>
      <c r="G9" s="17">
        <f t="shared" si="0"/>
        <v>0</v>
      </c>
      <c r="H9" s="17">
        <f>SUM(H10:H14)</f>
        <v>0</v>
      </c>
      <c r="I9" s="17">
        <f>SUM(I10:I14)</f>
        <v>0</v>
      </c>
      <c r="J9" s="17">
        <f>SUM(J10:J14)</f>
        <v>0</v>
      </c>
      <c r="K9" s="17">
        <f t="shared" ref="K9" si="1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2">SUM(D9:O9)</f>
        <v>24933842.359999999</v>
      </c>
    </row>
    <row r="10" spans="1:16">
      <c r="A10" s="11" t="s">
        <v>23</v>
      </c>
      <c r="B10" s="29">
        <v>296897333</v>
      </c>
      <c r="C10" s="26">
        <v>300097333</v>
      </c>
      <c r="D10" s="38">
        <v>20404433.43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2"/>
        <v>20404433.43</v>
      </c>
    </row>
    <row r="11" spans="1:16">
      <c r="A11" s="11" t="s">
        <v>24</v>
      </c>
      <c r="B11" s="29">
        <v>63195666</v>
      </c>
      <c r="C11" s="26">
        <v>59995666</v>
      </c>
      <c r="D11" s="39">
        <v>1441000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2"/>
        <v>1441000</v>
      </c>
    </row>
    <row r="12" spans="1:16">
      <c r="A12" s="11" t="s">
        <v>25</v>
      </c>
      <c r="B12" s="29">
        <v>0</v>
      </c>
      <c r="C12" s="26">
        <v>0</v>
      </c>
      <c r="D12" s="26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2"/>
        <v>0</v>
      </c>
    </row>
    <row r="13" spans="1:16">
      <c r="A13" s="11" t="s">
        <v>26</v>
      </c>
      <c r="B13" s="29">
        <v>4642328</v>
      </c>
      <c r="C13" s="26">
        <v>4642328</v>
      </c>
      <c r="D13" s="26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2"/>
        <v>0</v>
      </c>
    </row>
    <row r="14" spans="1:16">
      <c r="A14" s="11" t="s">
        <v>27</v>
      </c>
      <c r="B14" s="29">
        <v>39958275</v>
      </c>
      <c r="C14" s="29">
        <v>39958275</v>
      </c>
      <c r="D14" s="38">
        <v>3088408.93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2"/>
        <v>3088408.93</v>
      </c>
    </row>
    <row r="15" spans="1:16">
      <c r="A15" s="10" t="s">
        <v>28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0</v>
      </c>
      <c r="F15" s="17">
        <f t="shared" ref="F15:G15" si="3">SUM(F16:F24)</f>
        <v>0</v>
      </c>
      <c r="G15" s="17">
        <f t="shared" si="3"/>
        <v>0</v>
      </c>
      <c r="H15" s="17">
        <f>SUM(H16:H24)</f>
        <v>0</v>
      </c>
      <c r="I15" s="17">
        <f t="shared" ref="I15" si="4">SUM(I16:I24)</f>
        <v>0</v>
      </c>
      <c r="J15" s="17">
        <f t="shared" ref="J15" si="5">SUM(J16:J24)</f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2"/>
        <v>4586979.78</v>
      </c>
    </row>
    <row r="16" spans="1:16">
      <c r="A16" s="11" t="s">
        <v>29</v>
      </c>
      <c r="B16" s="29">
        <v>42785000</v>
      </c>
      <c r="C16" s="29">
        <v>45085000</v>
      </c>
      <c r="D16" s="39">
        <v>3903153.02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2"/>
        <v>3903153.02</v>
      </c>
    </row>
    <row r="17" spans="1:16">
      <c r="A17" s="11" t="s">
        <v>30</v>
      </c>
      <c r="B17" s="29">
        <v>5000000</v>
      </c>
      <c r="C17" s="29">
        <v>4500000</v>
      </c>
      <c r="D17" s="26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2"/>
        <v>0</v>
      </c>
    </row>
    <row r="18" spans="1:16">
      <c r="A18" s="11" t="s">
        <v>31</v>
      </c>
      <c r="B18" s="29">
        <v>6933667</v>
      </c>
      <c r="C18" s="29">
        <v>6933667</v>
      </c>
      <c r="D18" s="26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2"/>
        <v>0</v>
      </c>
    </row>
    <row r="19" spans="1:16">
      <c r="A19" s="11" t="s">
        <v>32</v>
      </c>
      <c r="B19" s="29">
        <v>1650000</v>
      </c>
      <c r="C19" s="29">
        <v>850000</v>
      </c>
      <c r="D19" s="27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2"/>
        <v>0</v>
      </c>
    </row>
    <row r="20" spans="1:16">
      <c r="A20" s="11" t="s">
        <v>33</v>
      </c>
      <c r="B20" s="29">
        <v>37700000</v>
      </c>
      <c r="C20" s="29">
        <v>34700000</v>
      </c>
      <c r="D20" s="39">
        <v>218211.26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2"/>
        <v>218211.26</v>
      </c>
    </row>
    <row r="21" spans="1:16">
      <c r="A21" s="11" t="s">
        <v>34</v>
      </c>
      <c r="B21" s="29">
        <v>8100000</v>
      </c>
      <c r="C21" s="29">
        <v>8100000</v>
      </c>
      <c r="D21" s="39">
        <v>267615.5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2"/>
        <v>267615.5</v>
      </c>
    </row>
    <row r="22" spans="1:16">
      <c r="A22" s="11" t="s">
        <v>35</v>
      </c>
      <c r="B22" s="29">
        <v>8182667</v>
      </c>
      <c r="C22" s="29">
        <v>12182667</v>
      </c>
      <c r="D22" s="27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2"/>
        <v>0</v>
      </c>
    </row>
    <row r="23" spans="1:16">
      <c r="A23" s="11" t="s">
        <v>36</v>
      </c>
      <c r="B23" s="29">
        <v>12097667</v>
      </c>
      <c r="C23" s="29">
        <v>10097667</v>
      </c>
      <c r="D23" s="38">
        <v>198000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2"/>
        <v>198000</v>
      </c>
    </row>
    <row r="24" spans="1:16">
      <c r="A24" s="11" t="s">
        <v>37</v>
      </c>
      <c r="B24" s="29">
        <v>6200000</v>
      </c>
      <c r="C24" s="29">
        <v>6200000</v>
      </c>
      <c r="D24" s="27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2"/>
        <v>0</v>
      </c>
    </row>
    <row r="25" spans="1:16">
      <c r="A25" s="10" t="s">
        <v>38</v>
      </c>
      <c r="B25" s="28">
        <f>SUM(B26:B34)</f>
        <v>21561725</v>
      </c>
      <c r="C25" s="17">
        <f>SUM(C26:C34)</f>
        <v>21561725</v>
      </c>
      <c r="D25" s="17">
        <f t="shared" ref="D25" si="6">SUM(D26:D34)</f>
        <v>0</v>
      </c>
      <c r="E25" s="17">
        <f>SUM(E26:E34)</f>
        <v>0</v>
      </c>
      <c r="F25" s="17">
        <f t="shared" ref="F25" si="7">SUM(F26:F34)</f>
        <v>0</v>
      </c>
      <c r="G25" s="17">
        <f t="shared" ref="G25" si="8">SUM(G26:G34)</f>
        <v>0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9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2"/>
        <v>0</v>
      </c>
    </row>
    <row r="26" spans="1:16">
      <c r="A26" s="11" t="s">
        <v>39</v>
      </c>
      <c r="B26" s="29">
        <v>1600000</v>
      </c>
      <c r="C26" s="29">
        <v>1600000</v>
      </c>
      <c r="D26" s="26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2"/>
        <v>0</v>
      </c>
    </row>
    <row r="27" spans="1:16">
      <c r="A27" s="11" t="s">
        <v>40</v>
      </c>
      <c r="B27" s="29">
        <v>1200000</v>
      </c>
      <c r="C27" s="29">
        <v>1200000</v>
      </c>
      <c r="D27" s="26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2"/>
        <v>0</v>
      </c>
    </row>
    <row r="28" spans="1:16" ht="15.75" customHeight="1">
      <c r="A28" s="11" t="s">
        <v>41</v>
      </c>
      <c r="B28" s="29">
        <v>1600000</v>
      </c>
      <c r="C28" s="29">
        <v>1600000</v>
      </c>
      <c r="D28" s="26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2"/>
        <v>0</v>
      </c>
    </row>
    <row r="29" spans="1:16">
      <c r="A29" s="11" t="s">
        <v>42</v>
      </c>
      <c r="B29" s="29">
        <v>50000</v>
      </c>
      <c r="C29" s="29">
        <v>50000</v>
      </c>
      <c r="D29" s="26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2"/>
        <v>0</v>
      </c>
    </row>
    <row r="30" spans="1:16">
      <c r="A30" s="11" t="s">
        <v>43</v>
      </c>
      <c r="B30" s="29">
        <v>700000</v>
      </c>
      <c r="C30" s="29">
        <v>700000</v>
      </c>
      <c r="D30" s="26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2"/>
        <v>0</v>
      </c>
    </row>
    <row r="31" spans="1:16">
      <c r="A31" s="11" t="s">
        <v>44</v>
      </c>
      <c r="B31" s="29">
        <v>80000</v>
      </c>
      <c r="C31" s="29">
        <v>80000</v>
      </c>
      <c r="D31" s="26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2"/>
        <v>0</v>
      </c>
    </row>
    <row r="32" spans="1:16">
      <c r="A32" s="11" t="s">
        <v>45</v>
      </c>
      <c r="B32" s="29">
        <v>10720000</v>
      </c>
      <c r="C32" s="29">
        <v>10720000</v>
      </c>
      <c r="D32" s="26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2"/>
        <v>0</v>
      </c>
    </row>
    <row r="33" spans="1:16">
      <c r="A33" s="11" t="s">
        <v>46</v>
      </c>
      <c r="B33" s="29">
        <v>0</v>
      </c>
      <c r="C33" s="29">
        <v>0</v>
      </c>
      <c r="D33" s="26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2"/>
        <v>0</v>
      </c>
    </row>
    <row r="34" spans="1:16">
      <c r="A34" s="11" t="s">
        <v>47</v>
      </c>
      <c r="B34" s="29">
        <v>5611725</v>
      </c>
      <c r="C34" s="29">
        <v>5611725</v>
      </c>
      <c r="D34" s="26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2"/>
        <v>0</v>
      </c>
    </row>
    <row r="35" spans="1:16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 t="shared" ref="E35:F35" si="10">SUM(E36:E43)</f>
        <v>0</v>
      </c>
      <c r="F35" s="17">
        <f t="shared" si="10"/>
        <v>0</v>
      </c>
      <c r="G35" s="17">
        <f t="shared" ref="G35" si="11">SUM(G36:G43)</f>
        <v>0</v>
      </c>
      <c r="H35" s="17">
        <f>SUM(H36:H43)</f>
        <v>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" si="12">SUM(L36:L43)</f>
        <v>0</v>
      </c>
      <c r="M35" s="17">
        <f t="shared" ref="M35" si="13">SUM(M36:M43)</f>
        <v>0</v>
      </c>
      <c r="N35" s="17">
        <f>SUM(N36:N43)</f>
        <v>0</v>
      </c>
      <c r="O35" s="17">
        <f>SUM(O36:O43)</f>
        <v>0</v>
      </c>
      <c r="P35" s="17">
        <f t="shared" si="2"/>
        <v>0</v>
      </c>
    </row>
    <row r="36" spans="1:16">
      <c r="A36" s="11" t="s">
        <v>49</v>
      </c>
      <c r="B36" s="29">
        <v>2300000</v>
      </c>
      <c r="C36" s="29">
        <v>2300000</v>
      </c>
      <c r="D36" s="26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2"/>
        <v>0</v>
      </c>
    </row>
    <row r="37" spans="1:16">
      <c r="A37" s="11" t="s">
        <v>50</v>
      </c>
      <c r="B37" s="29">
        <v>0</v>
      </c>
      <c r="C37" s="26">
        <v>0</v>
      </c>
      <c r="D37" s="20">
        <v>0</v>
      </c>
      <c r="E37" s="20">
        <v>0</v>
      </c>
      <c r="F37" s="19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2"/>
        <v>0</v>
      </c>
    </row>
    <row r="38" spans="1:16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2"/>
        <v>0</v>
      </c>
    </row>
    <row r="39" spans="1:16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2"/>
        <v>0</v>
      </c>
    </row>
    <row r="40" spans="1:16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2"/>
        <v>0</v>
      </c>
    </row>
    <row r="41" spans="1:16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ref="P41:P72" si="14">SUM(D41:O41)</f>
        <v>0</v>
      </c>
    </row>
    <row r="42" spans="1:16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4"/>
        <v>0</v>
      </c>
    </row>
    <row r="43" spans="1:16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4"/>
        <v>0</v>
      </c>
    </row>
    <row r="44" spans="1:16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5">SUM(E45:E50)</f>
        <v>0</v>
      </c>
      <c r="F44" s="17">
        <f t="shared" si="15"/>
        <v>0</v>
      </c>
      <c r="G44" s="17">
        <f t="shared" ref="G44" si="16">SUM(G45:G50)</f>
        <v>0</v>
      </c>
      <c r="H44" s="20">
        <v>0</v>
      </c>
      <c r="I44" s="17">
        <f t="shared" ref="I44" si="17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8">SUM(N45:N50)</f>
        <v>0</v>
      </c>
      <c r="O44" s="20">
        <v>0</v>
      </c>
      <c r="P44" s="17">
        <f t="shared" si="14"/>
        <v>0</v>
      </c>
    </row>
    <row r="45" spans="1:16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4"/>
        <v>0</v>
      </c>
    </row>
    <row r="46" spans="1:16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4"/>
        <v>0</v>
      </c>
    </row>
    <row r="47" spans="1:16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4"/>
        <v>0</v>
      </c>
    </row>
    <row r="48" spans="1:16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4"/>
        <v>0</v>
      </c>
    </row>
    <row r="49" spans="1:16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4"/>
        <v>0</v>
      </c>
    </row>
    <row r="50" spans="1:16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4"/>
        <v>0</v>
      </c>
    </row>
    <row r="51" spans="1:16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0</v>
      </c>
      <c r="F51" s="17">
        <f t="shared" ref="F51" si="19">SUM(F52:F60)</f>
        <v>0</v>
      </c>
      <c r="G51" s="17">
        <f t="shared" ref="G51" si="20">SUM(G52:G60)</f>
        <v>0</v>
      </c>
      <c r="H51" s="17">
        <f>SUM(H52:H60)</f>
        <v>0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21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4"/>
        <v>0</v>
      </c>
    </row>
    <row r="52" spans="1:16">
      <c r="A52" s="11" t="s">
        <v>65</v>
      </c>
      <c r="B52" s="29">
        <v>5200000</v>
      </c>
      <c r="C52" s="29">
        <v>5200000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4"/>
        <v>0</v>
      </c>
    </row>
    <row r="53" spans="1:16">
      <c r="A53" s="11" t="s">
        <v>66</v>
      </c>
      <c r="B53" s="29">
        <v>500000</v>
      </c>
      <c r="C53" s="29">
        <v>500000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4"/>
        <v>0</v>
      </c>
    </row>
    <row r="54" spans="1:16">
      <c r="A54" s="11" t="s">
        <v>67</v>
      </c>
      <c r="B54" s="29">
        <v>100000</v>
      </c>
      <c r="C54" s="29">
        <v>100000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4"/>
        <v>0</v>
      </c>
    </row>
    <row r="55" spans="1:16">
      <c r="A55" s="11" t="s">
        <v>68</v>
      </c>
      <c r="B55" s="29">
        <v>2000000</v>
      </c>
      <c r="C55" s="29">
        <v>2000000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4"/>
        <v>0</v>
      </c>
    </row>
    <row r="56" spans="1:16">
      <c r="A56" s="11" t="s">
        <v>69</v>
      </c>
      <c r="B56" s="29">
        <v>800000</v>
      </c>
      <c r="C56" s="29">
        <v>800000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4"/>
        <v>0</v>
      </c>
    </row>
    <row r="57" spans="1:16">
      <c r="A57" s="11" t="s">
        <v>70</v>
      </c>
      <c r="B57" s="29">
        <v>200000</v>
      </c>
      <c r="C57" s="29">
        <v>200000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4"/>
        <v>0</v>
      </c>
    </row>
    <row r="58" spans="1:16">
      <c r="A58" s="11" t="s">
        <v>71</v>
      </c>
      <c r="B58" s="29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4"/>
        <v>0</v>
      </c>
    </row>
    <row r="59" spans="1:16">
      <c r="A59" s="11" t="s">
        <v>72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4"/>
        <v>0</v>
      </c>
    </row>
    <row r="60" spans="1:16">
      <c r="A60" s="11" t="s">
        <v>73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4"/>
        <v>0</v>
      </c>
    </row>
    <row r="61" spans="1:16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4"/>
        <v>0</v>
      </c>
    </row>
    <row r="62" spans="1:16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4"/>
        <v>0</v>
      </c>
    </row>
    <row r="63" spans="1:16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4"/>
        <v>0</v>
      </c>
    </row>
    <row r="64" spans="1:16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4"/>
        <v>0</v>
      </c>
    </row>
    <row r="65" spans="1:16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4"/>
        <v>0</v>
      </c>
    </row>
    <row r="66" spans="1:16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4"/>
        <v>0</v>
      </c>
    </row>
    <row r="67" spans="1:16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4"/>
        <v>0</v>
      </c>
    </row>
    <row r="68" spans="1:16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4"/>
        <v>0</v>
      </c>
    </row>
    <row r="69" spans="1:16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4"/>
        <v>0</v>
      </c>
    </row>
    <row r="70" spans="1:16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4"/>
        <v>0</v>
      </c>
    </row>
    <row r="71" spans="1:16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4"/>
        <v>0</v>
      </c>
    </row>
    <row r="72" spans="1:16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4"/>
        <v>0</v>
      </c>
    </row>
    <row r="73" spans="1:16" s="2" customFormat="1">
      <c r="A73" s="12" t="s">
        <v>86</v>
      </c>
      <c r="B73" s="21">
        <f t="shared" ref="B73:P73" si="46">B9+B15+B25+B35+B44+B51+B61+B66+B69</f>
        <v>566004328</v>
      </c>
      <c r="C73" s="21">
        <f t="shared" si="46"/>
        <v>566004328</v>
      </c>
      <c r="D73" s="21">
        <f t="shared" si="46"/>
        <v>29520822.140000001</v>
      </c>
      <c r="E73" s="21">
        <f t="shared" si="46"/>
        <v>0</v>
      </c>
      <c r="F73" s="21">
        <f t="shared" ref="F73" si="47">F9+F15+F25+F35+F44+F51+F61+F66+F69</f>
        <v>0</v>
      </c>
      <c r="G73" s="21">
        <f t="shared" si="46"/>
        <v>0</v>
      </c>
      <c r="H73" s="21">
        <f t="shared" si="46"/>
        <v>0</v>
      </c>
      <c r="I73" s="21">
        <f t="shared" si="46"/>
        <v>0</v>
      </c>
      <c r="J73" s="21">
        <f t="shared" si="46"/>
        <v>0</v>
      </c>
      <c r="K73" s="21">
        <f t="shared" si="46"/>
        <v>0</v>
      </c>
      <c r="L73" s="21">
        <f t="shared" si="46"/>
        <v>0</v>
      </c>
      <c r="M73" s="21">
        <f t="shared" si="46"/>
        <v>0</v>
      </c>
      <c r="N73" s="21">
        <f>N9+N15+N25+N35+N44+N51+N61+N66+N69</f>
        <v>0</v>
      </c>
      <c r="O73" s="21">
        <f t="shared" si="46"/>
        <v>0</v>
      </c>
      <c r="P73" s="21">
        <f t="shared" si="46"/>
        <v>29520822.140000001</v>
      </c>
    </row>
    <row r="74" spans="1:16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58"/>
        <v>0</v>
      </c>
    </row>
    <row r="77" spans="1:16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58"/>
        <v>0</v>
      </c>
    </row>
    <row r="78" spans="1:16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58"/>
        <v>0</v>
      </c>
    </row>
    <row r="80" spans="1:16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58"/>
        <v>0</v>
      </c>
    </row>
    <row r="81" spans="1:16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58"/>
        <v>0</v>
      </c>
    </row>
    <row r="83" spans="1:16" s="2" customFormat="1">
      <c r="A83" s="12" t="s">
        <v>96</v>
      </c>
      <c r="B83" s="21">
        <f>B75+B78+B81</f>
        <v>0</v>
      </c>
      <c r="C83" s="21">
        <f t="shared" ref="C83:O83" si="79">C75+C78+C81</f>
        <v>0</v>
      </c>
      <c r="D83" s="21">
        <f t="shared" si="79"/>
        <v>0</v>
      </c>
      <c r="E83" s="21">
        <f t="shared" si="79"/>
        <v>0</v>
      </c>
      <c r="F83" s="21">
        <f t="shared" ref="F83" si="80">F75+F78+F81</f>
        <v>0</v>
      </c>
      <c r="G83" s="21">
        <f t="shared" si="79"/>
        <v>0</v>
      </c>
      <c r="H83" s="21">
        <f t="shared" si="79"/>
        <v>0</v>
      </c>
      <c r="I83" s="21">
        <f t="shared" si="79"/>
        <v>0</v>
      </c>
      <c r="J83" s="21">
        <f t="shared" si="79"/>
        <v>0</v>
      </c>
      <c r="K83" s="21">
        <f t="shared" si="79"/>
        <v>0</v>
      </c>
      <c r="L83" s="21">
        <f t="shared" si="79"/>
        <v>0</v>
      </c>
      <c r="M83" s="21">
        <f t="shared" si="79"/>
        <v>0</v>
      </c>
      <c r="N83" s="21">
        <f t="shared" si="79"/>
        <v>0</v>
      </c>
      <c r="O83" s="21">
        <f t="shared" si="79"/>
        <v>0</v>
      </c>
      <c r="P83" s="21">
        <f>P75+P78+P81</f>
        <v>0</v>
      </c>
    </row>
    <row r="84" spans="1:16" s="2" customFormat="1">
      <c r="A84" s="12" t="s">
        <v>97</v>
      </c>
      <c r="B84" s="21">
        <f>B73+B83</f>
        <v>566004328</v>
      </c>
      <c r="C84" s="21">
        <f t="shared" ref="C84:P84" si="81">C73+C83</f>
        <v>566004328</v>
      </c>
      <c r="D84" s="21">
        <f>D73+D83</f>
        <v>29520822.140000001</v>
      </c>
      <c r="E84" s="21">
        <f t="shared" si="81"/>
        <v>0</v>
      </c>
      <c r="F84" s="21">
        <f t="shared" ref="F84" si="82">F73+F83</f>
        <v>0</v>
      </c>
      <c r="G84" s="21">
        <f t="shared" si="81"/>
        <v>0</v>
      </c>
      <c r="H84" s="21">
        <f t="shared" si="81"/>
        <v>0</v>
      </c>
      <c r="I84" s="21">
        <f t="shared" si="81"/>
        <v>0</v>
      </c>
      <c r="J84" s="21">
        <f t="shared" si="81"/>
        <v>0</v>
      </c>
      <c r="K84" s="21">
        <f t="shared" si="81"/>
        <v>0</v>
      </c>
      <c r="L84" s="21">
        <f t="shared" si="81"/>
        <v>0</v>
      </c>
      <c r="M84" s="21">
        <f t="shared" si="81"/>
        <v>0</v>
      </c>
      <c r="N84" s="21">
        <f t="shared" si="81"/>
        <v>0</v>
      </c>
      <c r="O84" s="21">
        <f t="shared" si="81"/>
        <v>0</v>
      </c>
      <c r="P84" s="21">
        <f t="shared" si="81"/>
        <v>29520822.140000001</v>
      </c>
    </row>
    <row r="86" spans="1:16">
      <c r="A86" s="14" t="s">
        <v>98</v>
      </c>
      <c r="B86" s="13"/>
      <c r="P86" s="24"/>
    </row>
    <row r="88" spans="1:16">
      <c r="K88" s="18"/>
      <c r="P88" s="18"/>
    </row>
    <row r="89" spans="1:16">
      <c r="A89" s="1" t="s">
        <v>99</v>
      </c>
    </row>
    <row r="90" spans="1:16">
      <c r="A90" s="1" t="s">
        <v>100</v>
      </c>
    </row>
    <row r="91" spans="1:16">
      <c r="A91" s="1" t="s">
        <v>101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2025-02-04T14:52:01Z</dcterms:modified>
  <cp:category/>
  <cp:contentStatus/>
</cp:coreProperties>
</file>